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21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8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9440" windowHeight="11700"/>
  </bookViews>
  <sheets>
    <sheet name="ŠABLONA" sheetId="1" r:id="rId1"/>
  </sheets>
  <definedNames>
    <definedName name="_Ref363218695" localSheetId="0">ŠABLONA!#REF!</definedName>
  </definedNames>
  <calcPr calcId="145621"/>
  <customWorkbookViews>
    <customWorkbookView name="Doc. RNDr. Irena Smolová, Ph.D. – osobní zobrazení" guid="{8A0F9ED9-F367-4A7E-BA96-7F72F6C23A8F}" mergeInterval="0" personalView="1" maximized="1" windowWidth="1676" windowHeight="825" activeSheetId="1"/>
    <customWorkbookView name="Martin Dohnal – osobní zobrazení" guid="{AD35B9F8-8087-4F7B-95E7-F3EFB915B2EF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U6" i="1" l="1"/>
  <c r="S14" i="1"/>
  <c r="C14" i="1"/>
  <c r="L13" i="1"/>
  <c r="C13" i="1"/>
  <c r="S12" i="1"/>
  <c r="L12" i="1"/>
  <c r="C12" i="1"/>
  <c r="L11" i="1"/>
  <c r="C11" i="1"/>
  <c r="S10" i="1"/>
  <c r="L10" i="1"/>
  <c r="C10" i="1"/>
  <c r="L9" i="1"/>
  <c r="U9" i="1"/>
  <c r="S9" i="1"/>
  <c r="C9" i="1"/>
  <c r="L8" i="1"/>
  <c r="C8" i="1"/>
  <c r="S6" i="1"/>
  <c r="L7" i="1"/>
  <c r="C7" i="1"/>
  <c r="C6" i="1"/>
  <c r="L6" i="1" l="1"/>
</calcChain>
</file>

<file path=xl/sharedStrings.xml><?xml version="1.0" encoding="utf-8"?>
<sst xmlns="http://schemas.openxmlformats.org/spreadsheetml/2006/main" count="226" uniqueCount="112">
  <si>
    <t xml:space="preserve">Identifikace výzvy </t>
  </si>
  <si>
    <t>Základní plánované údaje o výzvě</t>
  </si>
  <si>
    <t>Číslo výzvy</t>
  </si>
  <si>
    <t>Název výzvy</t>
  </si>
  <si>
    <t>Prioritní osa / priorita Unie</t>
  </si>
  <si>
    <t>Investiční priorita / prioritní oblast / specifický cíl (ENRF)</t>
  </si>
  <si>
    <t>Specifický cíl</t>
  </si>
  <si>
    <t>Opatření</t>
  </si>
  <si>
    <t>Podopatření / Záměr</t>
  </si>
  <si>
    <t>Operace</t>
  </si>
  <si>
    <t>Model hodnocení</t>
  </si>
  <si>
    <t>Plánované datum vyhlášení výzvy</t>
  </si>
  <si>
    <t>Plánované datum zahájení  příjmu žádostí o podporu</t>
  </si>
  <si>
    <t>Plánované datum ukončení příjmu předběžných žádostí o podporu</t>
  </si>
  <si>
    <t xml:space="preserve">Plánované datum ukončení příjmu žádostí o podporu </t>
  </si>
  <si>
    <t>Celková alokace</t>
  </si>
  <si>
    <t>Z toho příspěvek Unie</t>
  </si>
  <si>
    <t>Z toho národní spolufinancování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</si>
  <si>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</si>
  <si>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</si>
  <si>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</si>
  <si>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</si>
  <si>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</si>
  <si>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</si>
  <si>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</si>
  <si>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</si>
  <si>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</si>
  <si>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</si>
  <si>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</si>
  <si>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</si>
  <si>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</si>
  <si>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</si>
  <si>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</si>
  <si>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</si>
  <si>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</si>
  <si>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Zacílení výzvy</t>
  </si>
  <si>
    <t>Podporované aktivity</t>
  </si>
  <si>
    <t>Cílové skupiny</t>
  </si>
  <si>
    <t>Typy příjemců</t>
  </si>
  <si>
    <t>r</t>
  </si>
  <si>
    <t>Synergie a komplementarita výzvy</t>
  </si>
  <si>
    <t>Komplementarita plánované výzvy</t>
  </si>
  <si>
    <t>Synergie plánované výzvy</t>
  </si>
  <si>
    <t>Popis synergie</t>
  </si>
  <si>
    <t>Identifikace a název vazby</t>
  </si>
  <si>
    <t>Program</t>
  </si>
  <si>
    <t>Číslo zrcadlové synergické výzvy</t>
  </si>
  <si>
    <t>Název zrcadlové synergické výzvy</t>
  </si>
  <si>
    <t>s</t>
  </si>
  <si>
    <t>u</t>
  </si>
  <si>
    <t>w</t>
  </si>
  <si>
    <t>x</t>
  </si>
  <si>
    <t>y</t>
  </si>
  <si>
    <t>z</t>
  </si>
  <si>
    <r>
      <t>Druh výzvy</t>
    </r>
    <r>
      <rPr>
        <b/>
        <vertAlign val="superscript"/>
        <sz val="9"/>
        <color theme="1"/>
        <rFont val="Arial"/>
        <family val="2"/>
        <charset val="238"/>
      </rPr>
      <t xml:space="preserve"> </t>
    </r>
  </si>
  <si>
    <t>Území
(místo dopadu)</t>
  </si>
  <si>
    <t>Výzvy z hlediska posloupnosti synergické vazby</t>
  </si>
  <si>
    <t>v</t>
  </si>
  <si>
    <t>t</t>
  </si>
  <si>
    <t>Alokace plánové výzvy (podpora)</t>
  </si>
  <si>
    <t xml:space="preserve">Harmonogram výzev na rok 2015 </t>
  </si>
  <si>
    <t>-</t>
  </si>
  <si>
    <t>kolová</t>
  </si>
  <si>
    <t xml:space="preserve"> obyvatelé společného regionu
- samospráva
- podnikatelské subjekty
- návštěvníci regionu
- žáci a studenti primárního, sekundárního (a postsekundárního) a terciérního vzdělávání
- pedagogičtí pracovníci
- zaměstnavatelé a jejich organizace
- instituce trhu práce
- NNO
</t>
  </si>
  <si>
    <t xml:space="preserve">Orgány veřejné správy, jejich svazky a sdružení
Organizace zřizované a zakládané orgány veřejné správy
Nestátní neziskové organizace
Vzdělávací instituce včetně vysokých škol
Hospodářské a profesní komory, svazy a sdružení 
Evropské seskupení pro územní spolupráci
Církve a náboženské spolky
Asociace a sdružení působící v oblasti cestovního ruchu
</t>
  </si>
  <si>
    <t xml:space="preserve">1. Společné řízení rizik
-Investice do rozvoje společných či propojených systémů prevence, monitoringu, reakce a odstraňování následků rizik
-Investiční opatření směřující ke zvýšení schopnosti záchranných a bezpečnostních složek efektivně zasahovat po obou stranách hranice (investice do pořizování vybavení, zajištění jeho kompatibility apod.)
-Společná odborná příprava pracovníků záchranných/bezpečnostních složek a složek krizového řízení zaměřená na posílení přeshraniční akceschopnosti
2. Rozvoj potenciálu přírodních a kulturních zdrojů pro podporu zaměstnanosti 
-Zachování a obnova kulturních a přírodních atraktivit, směřující k jejich využití pro udržitelný rozvoj společného pohraničí
-Podpora využití nehmotného kulturního dědictví
-Infrastrukturní opatření pro přeshraniční zpřístupnění a využívání kulturního a přírodního dědictví příhraničního regionu
-Společná informační, marketingová a propagační opatření v oblasti využití přírodních a kulturních zdrojů
-Evaluace, studie, strategie, plány směřující k využití přírodních a kulturních zdrojů
3. Vzdělání a kvalifikace
-Příprava a realizace společného vzdělávání (výměna studentů a pedagogů, společné vzdělávací programy apod.)
-Spolupráce mezi vzdělávacími institucemi a institucemi na trhu práce
-Rozvoj jazykového vzdělávání (českého a polského jazyka) v rámci školského systému
4. Spolupráce institucí a komunit
-Opatření směřující k posilování integrace na lokální úrovni, spolupráce občanské společnosti a další aktivity přispívající ke kohezi na lokální úrovni 
-Rozvoj spolupráce institucí veřejné správy
-Vytváření a rozvoj přeshraničních kooperačních sítí, včetně spolupráce NNO a sociálních a hospodářských partnerů
</t>
  </si>
  <si>
    <t>Regiony NUTS zahrnuté
do programu:
CZ051 - Liberecký kraj
CZ052 - Královéhradecký kraj
CZ053 - Pardubický kraj
CZ071 - Olomoucký kraj
CZ080 - Moravskoslezský kraj
PL225 - Bielski
PL227 - Rybnicki
PL22C - Tyski
PL515 - Jeleniogórski
PL517 - Wałbrzyski
PL518 - Wrocławski
PL521 - Nyski
PL522 - Opolski</t>
  </si>
  <si>
    <t>INTEGROVANÝ REGIONÁLNÍ OPERAČNÍ PROGRAM: Prioritní osa 1: Konkurenceschopné, dostupné a bezpečné regiony, specifický cíl 1.3: Zvýšení připravenosti k řešení a řízení rizik a katastrof
INTEGROVANÝ REGIONÁLNÍ OPERAČNÍ PROGRAM: Prioritní osa 2: Zkvalitnění veřejných služeb a podmínek života pro obyvatele regionů, specifický cíl 2.4: Zvýšení kvality a dostupnosti infrastruktury pro vzdělávání a celoživotní učení
INTEGROVANÝ REGIONÁLNÍ OPERAČNÍ PROGRAM: Prioritní osa 3: Dobrá správa území a zefektivnění veřejných institucí, specifický cíl 3.1: Zefektivnění prezentace, posílení ochrany a rozvoje kulturního dědictví
OPERAČNÍ PROGRAM VÝZKUM, VÝVOJ A VZDĚLÁVÁNÍ, Prioritní osa 2: Rozvoj vysokých škol a lidských zdrojů pro výzkum a vývoj; specifický cíl 1: Zvýšení kvality vzdělávání na vysokých školách a jeho relevance pro potřeby trhu práce
OPERAČNÍ PROGRAM VÝZKUM, VÝVOJ A VZDĚLÁVÁNÍ, Prioritní osa 3: Rovný přístup ke kvalitnímu předškolnímu, primárnímu a sekundárnímu vzdělávání; specifický cíl 5: Zvýšení kvality vzdělávání a odborné přípravy včetně posílení jejich relevance pro trh práce</t>
  </si>
  <si>
    <t xml:space="preserve">Projekty silniční infrastruktury (pouze pro schválené projekty předložené ve formě stručné projektové žádosti v rámci pracovní skupiny TF v roce 2014)
</t>
  </si>
  <si>
    <t xml:space="preserve">2.1: Podpora růstu podporujícího zaměstnanost rozvojem vnitřního potenciálu jako součásti územní strategie pro konkrétní oblasti, včetně přeměny upadajících průmyslových oblastí a zlepšení dostupnosti a rozvoje zvláštních přírodních a kulturních zdrojů / 2 Rozvoj potenciálu přírodních a kulturních zdrojů pro podporu zaměstnanosti  / 2.1 Zvýšení návštěvnosti regionu prostřednictvím vyššího využití potenciálu přírodních a kulturních zdrojů
</t>
  </si>
  <si>
    <t>2.1 Zvýšení návštěvnosti regionu prostřednictvím vyššího využití potenciálu přírodních a kulturních zdrojů</t>
  </si>
  <si>
    <t>dvoukolový</t>
  </si>
  <si>
    <t>1.1: Podpora investic zaměřených na řešení konkrétních rizik, zajištěním odolnosti vůči katastrofám a vývojem systémů krizového řízení / 1 Společné řízení rizik / 1.1 Zvýšení přeshraniční akceschopnosti při řešení mimořádných událostí a krizových situací
2.1: Podpora růstu podporujícího zaměstnanost rozvojem vnitřního potenciálu jako součásti územní strategie pro konkrétní oblasti, včetně přeměny upadajících průmyslových oblastí a zlepšení dostupnosti a rozvoje zvláštních přírodních a kulturních zdrojů / 2 Rozvoj potenciálu přírodních a kulturních zdrojů pro podporu zaměstnanosti  / 2.1 Zvýšení návštěvnosti regionu prostřednictvím vyššího využití potenciálu přírodních a kulturních zdrojů
3.1: Investice do vzdělávání, odborné přípravy a školení za účelem získávání dovedností a celoživotního učení vypracováním a naplňováním společných programů vzdělávání, odborné přípravy a školení / 3 Vzdělání a kvalifikace / 3.1 Zlepšení úrovně zaměstnanosti absolventů
4.1: Posilování institucionální kapacity orgánů veřejné správy a zúčastněných subjektů a účinné veřejné správy podporou právní a správní spolupráce a spolupráce mezi občany a institucemi / 4 Spolupráce institucí a komunit / 4.1  Zvýšení intenzity spolupráce institucí a komunit v příhraničním regionu</t>
  </si>
  <si>
    <t>1.1 Zvýšení přeshraniční akceschopnosti při řešení mimořádných událostí a krizových situací
2.1 Zvýšení návštěvnosti regionu prostřednictvím vyššího využití potenciálu přírodních a kulturních zdrojů
3.1 Zlepšení úrovně zaměstnanosti absolventů
4.1  Zvýšení intenzity spolupráce institucí a komunit v příhraničním regionu</t>
  </si>
  <si>
    <t xml:space="preserve">2. Rozvoj potenciálu přírodních a kulturních zdrojů pro podporu zaměstnanosti 
-Infrastrukturní opatření pro přeshraniční zpřístupnění a využívání kulturního a přírodního dědictví příhraničního regionu
</t>
  </si>
  <si>
    <t xml:space="preserve">INTEGROVANÝ REGIONÁLNÍ OPERAČNÍ PROGRAM: Prioritní osa 3: Dobrá správa území a zefektivnění veřejných institucí, specifický cíl 3.1: Zefektivnění prezentace, posílení ochrany a rozvoje kulturního dědictví
</t>
  </si>
  <si>
    <t>Vlajkové projekty (pouze pro schválené projekty předložené ve formě stručné projektové žádosti v rámci pracovní skupiny TF a sběru koncepcí vlajkových projektů z roku 2014)</t>
  </si>
  <si>
    <t xml:space="preserve">Zastřešující projekty pro realizaci Fondu mikroprojektů </t>
  </si>
  <si>
    <t>2.1: Podpora růstu podporujícího zaměstnanost rozvojem vnitřního potenciálu jako součásti územní strategie pro konkrétní oblasti, včetně přeměny upadajících průmyslových oblastí a zlepšení dostupnosti a rozvoje zvláštních přírodních a kulturních zdrojů / 2 Rozvoj potenciálu přírodních a kulturních zdrojů pro podporu zaměstnanosti  / 2.1 Zvýšení návštěvnosti regionu prostřednictvím vyššího využití potenciálu přírodních a kulturních zdrojů
3.1: Investice do vzdělávání, odborné přípravy a školení za účelem získávání dovedností a celoživotního učení vypracováním a naplňováním společných programů vzdělávání, odborné přípravy a školení / 3 Vzdělání a kvalifikace / 3.1 Zlepšení úrovně zaměstnanosti absolventů
4.1: Posilování institucionální kapacity orgánů veřejné správy a zúčastněných subjektů a účinné veřejné správy podporou právní a správní spolupráce a spolupráce mezi občany a institucemi / 4 Spolupráce institucí a komunit / 4.1  Zvýšení intenzity spolupráce institucí a komunit v příhraničním regionu</t>
  </si>
  <si>
    <t>2.1 Zvýšení návštěvnosti regionu prostřednictvím vyššího využití potenciálu přírodních a kulturních zdrojů
3.1 Zlepšení úrovně zaměstnanosti absolventů
4.1  Zvýšení intenzity spolupráce institucí a komunit v příhraničním regionu</t>
  </si>
  <si>
    <t>jednokolový</t>
  </si>
  <si>
    <t>Výzva pro individuální projekty – prioritní osa 2</t>
  </si>
  <si>
    <t>dvoukolová</t>
  </si>
  <si>
    <t>2. Rozvoj potenciálu přírodních a kulturních zdrojů pro podporu zaměstnanosti 
-Zachování a obnova kulturních a přírodních atraktivit, směřující k jejich využití pro udržitelný rozvoj společného pohraničí
-Podpora využití nehmotného kulturního dědictví
-Infrastrukturní opatření pro přeshraniční zpřístupnění a využívání kulturního a přírodního dědictví příhraničního regionu
-Společná informační, marketingová a propagační opatření v oblasti využití přírodních a kulturních zdrojů
-Evaluace, studie, strategie, plány směřující k využití přírodních a kulturních zdrojů</t>
  </si>
  <si>
    <t xml:space="preserve"> - Orgány veřejné správy, jejich svazky a sdružení 
- Organizace zřizované a zakládané orgány veřejné správy 
- Nestátní neziskové organizace 
- Evropské seskupení pro územní spolupráci 
- Církve a náboženské spolky 
- Asociace a sdružení působící v oblasti cestovního ruchu</t>
  </si>
  <si>
    <t>Výzva pro individuální projekty – prioritní osa 3</t>
  </si>
  <si>
    <t>3.1: Investice do vzdělávání, odborné přípravy a školení za účelem získávání dovedností a celoživotního učení vypracováním a naplňováním společných programů vzdělávání, odborné přípravy a školení / 3 Vzdělání a kvalifikace / 3.1 Zlepšení úrovně zaměstnanosti absolventů</t>
  </si>
  <si>
    <t>3.1 Zlepšení úrovně zaměstnanosti absolventů</t>
  </si>
  <si>
    <t xml:space="preserve">
2. Rozvoj potenciálu přírodních a kulturních zdrojů pro podporu zaměstnanosti 
-Zachování a obnova kulturních a přírodních atraktivit, směřující k jejich využití pro udržitelný rozvoj společného pohraničí
-Podpora využití nehmotného kulturního dědictví
-Infrastrukturní opatření pro přeshraniční zpřístupnění a využívání kulturního a přírodního dědictví příhraničního regionu
-Společná informační, marketingová a propagační opatření v oblasti využití přírodních a kulturních zdrojů
-Evaluace, studie, strategie, plány směřující k využití přírodních a kulturních zdrojů
3. Vzdělání a kvalifikace
-Příprava a realizace společného vzdělávání (výměna studentů a pedagogů, společné vzdělávací programy apod.)
-Spolupráce mezi vzdělávacími institucemi a institucemi na trhu práce
-Rozvoj jazykového vzdělávání (českého a polského jazyka) v rámci školského systému
4. Spolupráce institucí a komunit
-Opatření směřující k posilování integrace na lokální úrovni, spolupráce občanské společnosti a další aktivity přispívající ke kohezi na lokální úrovni 
-Rozvoj spolupráce institucí veřejné správy
-Vytváření a rozvoj přeshraničních kooperačních sítí, včetně spolupráce NNO a sociálních a hospodářských partnerů
</t>
  </si>
  <si>
    <t xml:space="preserve">
INTEGROVANÝ REGIONÁLNÍ OPERAČNÍ PROGRAM: Prioritní osa 2: Zkvalitnění veřejných služeb a podmínek života pro obyvatele regionů, specifický cíl 2.4: Zvýšení kvality a dostupnosti infrastruktury pro vzdělávání a celoživotní učení
INTEGROVANÝ REGIONÁLNÍ OPERAČNÍ PROGRAM: Prioritní osa 3: Dobrá správa území a zefektivnění veřejných institucí, specifický cíl 3.1: Zefektivnění prezentace, posílení ochrany a rozvoje kulturního dědictví
OPERAČNÍ PROGRAM VÝZKUM, VÝVOJ A VZDĚLÁVÁNÍ, Prioritní osa 2: Rozvoj vysokých škol a lidských zdrojů pro výzkum a vývoj; specifický cíl 1: Zvýšení kvality vzdělávání na vysokých školách a jeho relevance pro potřeby trhu práce
OPERAČNÍ PROGRAM VÝZKUM, VÝVOJ A VZDĚLÁVÁNÍ, Prioritní osa 3: Rovný přístup ke kvalitnímu předškolnímu, primárnímu a sekundárnímu vzdělávání; specifický cíl 5: Zvýšení kvality vzdělávání a odborné přípravy včetně posílení jejich relevance pro trh práce</t>
  </si>
  <si>
    <t>OPERAČNÍ PROGRAM VÝZKUM, VÝVOJ A VZDĚLÁVÁNÍ, Prioritní osa 2: Rozvoj vysokých škol a lidských zdrojů pro výzkum a vývoj; specifický cíl 1: Zvýšení kvality vzdělávání na vysokých školách a jeho relevance pro potřeby trhu práce
OPERAČNÍ PROGRAM VÝZKUM, VÝVOJ A VZDĚLÁVÁNÍ, Prioritní osa 3: Rovný přístup ke kvalitnímu předškolnímu, primárnímu a sekundárnímu vzdělávání; specifický cíl 5: Zvýšení kvality vzdělávání a odborné přípravy včetně posílení jejich relevance pro trh práce</t>
  </si>
  <si>
    <t>3. Vzdělání a kvalifikace
-Příprava a realizace společného vzdělávání (výměna studentů a pedagogů, společné vzdělávací programy apod.)
-Spolupráce mezi vzdělávacími institucemi a institucemi na trhu práce
-Rozvoj jazykového vzdělávání (českého a polského jazyka) v rámci školského systému</t>
  </si>
  <si>
    <t>Výzva pro individuální projekty – prioritní osa 4</t>
  </si>
  <si>
    <t>4.1: Posilování institucionální kapacity orgánů veřejné správy a zúčastněných subjektů a účinné veřejné správy podporou právní a správní spolupráce a spolupráce mezi občany a institucemi / 4 Spolupráce institucí a komunit / 4.1  Zvýšení intenzity spolupráce institucí a komunit v příhraničním regionu</t>
  </si>
  <si>
    <t>4.1  Zvýšení intenzity spolupráce institucí a komunit v příhraničním regionu</t>
  </si>
  <si>
    <t xml:space="preserve">4. Spolupráce institucí a komunit
-Opatření směřující k posilování integrace na lokální úrovni, spolupráce občanské společnosti a další aktivity přispívající ke kohezi na lokální úrovni 
-Rozvoj spolupráce institucí veřejné správy
-Vytváření a rozvoj přeshraničních kooperačních sítí, včetně spolupráce NNO a sociálních a hospodářských partnerů
</t>
  </si>
  <si>
    <t>Orgány veřejné správy, jejich svazky a sdružení
-Organizace zřizované a zakládané orgány veřejné správy 
-Hospodářské a profesní komory, svazy a sdružení
-Nestátní neziskové organizace
-Vzdělávací instituce včetně vysokých škol
-Evropské seskupení pro územní spolupráci
-Církve a náboženské spolky</t>
  </si>
  <si>
    <t>Výzva pro projekty technické pomoci – prioritní osa 5</t>
  </si>
  <si>
    <t>5.1 Zabezpečení kvalitního řízení a provádění programu</t>
  </si>
  <si>
    <t xml:space="preserve">Ustavení a zajištění fungování řídících a implementačních struktur a zajištění řádné implementace programu 
Vzdělávání a odborná příprava pracovníků zapojených do implementace programu 
Zavedení a údržba informačních systémů pro řízení programu a pro žadatele, příjemce 
Poskytování informací, poradenských a konzultačních služeb potenciálním žadatelům o podporu a příjemcům 
Vypracování evaluací, studií a analýz
Realizace aktivit publicity a propagace 
Příprava navazujícího programového období 2021+
</t>
  </si>
  <si>
    <t>Výzva pro individuální projekty – prioritní osa 1</t>
  </si>
  <si>
    <t>1.1: Podpora investic zaměřených na řešení konkrétních rizik, zajištěním odolnosti vůči katastrofám a vývojem systémů krizového řízení / 1 Společné řízení rizik / 1.1 Zvýšení přeshraniční akceschopnosti při řešení mimořádných událostí a krizových situací</t>
  </si>
  <si>
    <t>1.1 Zvýšení přeshraniční akceschopnosti při řešení mimořádných událostí a krizových situací</t>
  </si>
  <si>
    <t>4.12.015</t>
  </si>
  <si>
    <t>dosud nestanoveno</t>
  </si>
  <si>
    <t>1. Společné řízení rizik
-Investice do rozvoje společných či propojených systémů prevence, monitoringu, reakce a odstraňování následků rizik
-Investiční opatření směřující ke zvýšení schopnosti záchranných a bezpečnostních složek efektivně zasahovat po obou stranách hranice (investice do pořizování vybavení, zajištění jeho kompatibility apod.)
-Společná odborná příprava pracovníků záchranných/bezpečnostních složek a složek krizového řízení zaměřená na posílení přeshraniční akceschopnosti</t>
  </si>
  <si>
    <t>Orgány veřejné správy, jejich svazky a sdružení 
- Organizace zřizované a zakládané orgány veřejné správy 
- Nestátní neziskové organizace, pokud jsou součástí integrovaného záchranného systému nebo systému krizového řízení</t>
  </si>
  <si>
    <t>INTEGROVANÝ REGIONÁLNÍ OPERAČNÍ PROGRAM: Prioritní osa 1: Konkurenceschopné, dostupné a bezpečné regiony, specifický cíl 1.3: Zvýšení připravenosti k řešení a řízení rizik a katastrof</t>
  </si>
  <si>
    <t>žáci a studenti primárního, sekundárního (a postsekundárního) a terciérního vzdělávání 
pedagogičtí pracovníci
zaměstnavatelé a jejich organizace
instituce trhu práce</t>
  </si>
  <si>
    <t>Orgány veřejné správy, jejich svazky a sdružení 
Organizace zřizované a zakládané orgány veřejné správy 
Vzdělávací instituce včetně vysokých škol
Hospodářské a profesní komory, svazy a sdružení
Nestátní neziskové organizace
 Evropské seskupení ppro územní spolupráci</t>
  </si>
  <si>
    <t>Projekty silniční infrastruktury-avízo</t>
  </si>
  <si>
    <t>subjekty podílející se na řízení a implementaci programu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</si>
</sst>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EUR]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4"/>
      <color theme="4" tint="-0.249977111117893"/>
      <name val="Arial"/>
      <family val="2"/>
      <charset val="238"/>
    </font>
    <font>
      <sz val="10"/>
      <color theme="1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6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6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left" vertical="center" wrapText="1"/>
    </xf>
    <xf numFmtId="16" fontId="1" fillId="0" borderId="1" xfId="0" applyNumberFormat="1" applyFont="1" applyBorder="1" applyAlignment="1">
      <alignment horizontal="left" vertical="center" wrapText="1"/>
    </xf>
    <xf numFmtId="164" fontId="9" fillId="0" borderId="1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1" Type="http://schemas.openxmlformats.org/officeDocument/2006/relationships/revisionLog" Target="revisionLog2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D3D96828-96B1-4AF5-A6FC-95A51D2A6D1A}" diskRevisions="1" revisionId="235" version="2">
  <header guid="{D3D96828-96B1-4AF5-A6FC-95A51D2A6D1A}" dateTime="2016-03-14T10:12:37" maxSheetId="2" userName="Doc. RNDr. Irena Smolová, Ph.D." r:id="rId21">
    <sheetIdMap count="1">
      <sheetId val="1"/>
    </sheetIdMap>
  </header>
</header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8A0F9ED9-F367-4A7E-BA96-7F72F6C23A8F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0"/>
  <sheetViews>
    <sheetView tabSelected="1" topLeftCell="B1" zoomScale="85" zoomScaleNormal="85" workbookViewId="0">
      <selection activeCell="U14" sqref="U14"/>
    </sheetView>
  </sheetViews>
  <sheetFormatPr defaultRowHeight="15" x14ac:dyDescent="0.25"/>
  <cols>
    <col min="1" max="1" width="7.5703125" style="1" customWidth="1"/>
    <col min="2" max="2" width="58" style="1" customWidth="1"/>
    <col min="3" max="3" width="9.140625" style="1"/>
    <col min="4" max="4" width="116.140625" style="1" customWidth="1"/>
    <col min="5" max="5" width="47" style="1" customWidth="1"/>
    <col min="6" max="6" width="9.140625" style="1"/>
    <col min="7" max="7" width="34.5703125" style="1" customWidth="1"/>
    <col min="8" max="8" width="9.140625" style="1"/>
    <col min="9" max="9" width="10.5703125" style="1" customWidth="1"/>
    <col min="10" max="10" width="15.140625" style="1" bestFit="1" customWidth="1"/>
    <col min="11" max="11" width="15.42578125" style="1" customWidth="1"/>
    <col min="12" max="12" width="15" style="1" customWidth="1"/>
    <col min="13" max="13" width="12.42578125" style="1" customWidth="1"/>
    <col min="14" max="14" width="11" style="1" customWidth="1"/>
    <col min="15" max="15" width="10.85546875" style="1" customWidth="1"/>
    <col min="16" max="16" width="12.42578125" style="1" customWidth="1"/>
    <col min="17" max="17" width="48.85546875" style="1" bestFit="1" customWidth="1"/>
    <col min="18" max="18" width="92.5703125" style="1" customWidth="1"/>
    <col min="19" max="19" width="39.85546875" style="1" customWidth="1"/>
    <col min="20" max="20" width="40.140625" style="1" customWidth="1"/>
    <col min="21" max="21" width="38.5703125" style="1" customWidth="1"/>
    <col min="22" max="22" width="52" style="1" customWidth="1"/>
    <col min="23" max="23" width="15.140625" style="1" customWidth="1"/>
    <col min="24" max="24" width="12.85546875" style="1" customWidth="1"/>
    <col min="25" max="25" width="15.5703125" style="1" customWidth="1"/>
    <col min="26" max="26" width="11.140625" style="1" customWidth="1"/>
    <col min="27" max="27" width="11.42578125" style="1" customWidth="1"/>
    <col min="28" max="28" width="10.5703125" style="1" customWidth="1"/>
    <col min="29" max="29" width="11.28515625" style="1" customWidth="1"/>
    <col min="30" max="30" width="10.28515625" style="1" customWidth="1"/>
    <col min="31" max="31" width="10.42578125" style="1" customWidth="1"/>
    <col min="32" max="16384" width="9.140625" style="1"/>
  </cols>
  <sheetData>
    <row r="1" spans="1:29" ht="18" x14ac:dyDescent="0.25">
      <c r="A1" s="19" t="s">
        <v>60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</row>
    <row r="2" spans="1:29" s="2" customFormat="1" x14ac:dyDescent="0.25">
      <c r="A2" s="31" t="s">
        <v>0</v>
      </c>
      <c r="B2" s="32"/>
      <c r="C2" s="32"/>
      <c r="D2" s="32"/>
      <c r="E2" s="32"/>
      <c r="F2" s="32"/>
      <c r="G2" s="32"/>
      <c r="H2" s="33"/>
      <c r="I2" s="23" t="s">
        <v>1</v>
      </c>
      <c r="J2" s="24"/>
      <c r="K2" s="24"/>
      <c r="L2" s="24"/>
      <c r="M2" s="24"/>
      <c r="N2" s="24"/>
      <c r="O2" s="24"/>
      <c r="P2" s="24"/>
      <c r="Q2" s="25"/>
      <c r="R2" s="26" t="s">
        <v>35</v>
      </c>
      <c r="S2" s="26"/>
      <c r="T2" s="26"/>
      <c r="U2" s="26"/>
      <c r="V2" s="29" t="s">
        <v>40</v>
      </c>
      <c r="W2" s="29"/>
      <c r="X2" s="29"/>
      <c r="Y2" s="29"/>
      <c r="Z2" s="29"/>
      <c r="AA2" s="29"/>
      <c r="AB2" s="29"/>
      <c r="AC2" s="29"/>
    </row>
    <row r="3" spans="1:29" ht="29.25" customHeight="1" x14ac:dyDescent="0.25">
      <c r="A3" s="18" t="s">
        <v>2</v>
      </c>
      <c r="B3" s="18" t="s">
        <v>3</v>
      </c>
      <c r="C3" s="18" t="s">
        <v>4</v>
      </c>
      <c r="D3" s="18" t="s">
        <v>5</v>
      </c>
      <c r="E3" s="37" t="s">
        <v>6</v>
      </c>
      <c r="F3" s="18" t="s">
        <v>7</v>
      </c>
      <c r="G3" s="18" t="s">
        <v>8</v>
      </c>
      <c r="H3" s="18" t="s">
        <v>9</v>
      </c>
      <c r="I3" s="34" t="s">
        <v>54</v>
      </c>
      <c r="J3" s="20" t="s">
        <v>59</v>
      </c>
      <c r="K3" s="21"/>
      <c r="L3" s="22"/>
      <c r="M3" s="35" t="s">
        <v>10</v>
      </c>
      <c r="N3" s="35" t="s">
        <v>11</v>
      </c>
      <c r="O3" s="35" t="s">
        <v>12</v>
      </c>
      <c r="P3" s="35" t="s">
        <v>13</v>
      </c>
      <c r="Q3" s="35" t="s">
        <v>14</v>
      </c>
      <c r="R3" s="27" t="s">
        <v>36</v>
      </c>
      <c r="S3" s="27" t="s">
        <v>37</v>
      </c>
      <c r="T3" s="27" t="s">
        <v>55</v>
      </c>
      <c r="U3" s="27" t="s">
        <v>38</v>
      </c>
      <c r="V3" s="30" t="s">
        <v>41</v>
      </c>
      <c r="W3" s="30" t="s">
        <v>42</v>
      </c>
      <c r="X3" s="30" t="s">
        <v>56</v>
      </c>
      <c r="Y3" s="30" t="s">
        <v>43</v>
      </c>
      <c r="Z3" s="30" t="s">
        <v>44</v>
      </c>
      <c r="AA3" s="30" t="s">
        <v>45</v>
      </c>
      <c r="AB3" s="30" t="s">
        <v>46</v>
      </c>
      <c r="AC3" s="30" t="s">
        <v>47</v>
      </c>
    </row>
    <row r="4" spans="1:29" ht="45" customHeight="1" x14ac:dyDescent="0.25">
      <c r="A4" s="18"/>
      <c r="B4" s="18"/>
      <c r="C4" s="18"/>
      <c r="D4" s="18"/>
      <c r="E4" s="38"/>
      <c r="F4" s="18"/>
      <c r="G4" s="18"/>
      <c r="H4" s="18"/>
      <c r="I4" s="34"/>
      <c r="J4" s="3" t="s">
        <v>15</v>
      </c>
      <c r="K4" s="14" t="s">
        <v>16</v>
      </c>
      <c r="L4" s="14" t="s">
        <v>17</v>
      </c>
      <c r="M4" s="36"/>
      <c r="N4" s="36"/>
      <c r="O4" s="36"/>
      <c r="P4" s="36"/>
      <c r="Q4" s="36"/>
      <c r="R4" s="28"/>
      <c r="S4" s="28"/>
      <c r="T4" s="28"/>
      <c r="U4" s="28"/>
      <c r="V4" s="30"/>
      <c r="W4" s="30"/>
      <c r="X4" s="30"/>
      <c r="Y4" s="30"/>
      <c r="Z4" s="30"/>
      <c r="AA4" s="30"/>
      <c r="AB4" s="30"/>
      <c r="AC4" s="30"/>
    </row>
    <row r="5" spans="1:29" s="13" customFormat="1" x14ac:dyDescent="0.25">
      <c r="A5" s="7" t="s">
        <v>18</v>
      </c>
      <c r="B5" s="7" t="s">
        <v>19</v>
      </c>
      <c r="C5" s="7" t="s">
        <v>20</v>
      </c>
      <c r="D5" s="7" t="s">
        <v>21</v>
      </c>
      <c r="E5" s="8" t="s">
        <v>22</v>
      </c>
      <c r="F5" s="7" t="s">
        <v>23</v>
      </c>
      <c r="G5" s="7" t="s">
        <v>24</v>
      </c>
      <c r="H5" s="7" t="s">
        <v>25</v>
      </c>
      <c r="I5" s="9" t="s">
        <v>26</v>
      </c>
      <c r="J5" s="10" t="s">
        <v>27</v>
      </c>
      <c r="K5" s="9" t="s">
        <v>28</v>
      </c>
      <c r="L5" s="9" t="s">
        <v>29</v>
      </c>
      <c r="M5" s="9" t="s">
        <v>30</v>
      </c>
      <c r="N5" s="9" t="s">
        <v>31</v>
      </c>
      <c r="O5" s="9" t="s">
        <v>32</v>
      </c>
      <c r="P5" s="9" t="s">
        <v>33</v>
      </c>
      <c r="Q5" s="9" t="s">
        <v>34</v>
      </c>
      <c r="R5" s="11" t="s">
        <v>39</v>
      </c>
      <c r="S5" s="11" t="s">
        <v>39</v>
      </c>
      <c r="T5" s="11" t="s">
        <v>39</v>
      </c>
      <c r="U5" s="11" t="s">
        <v>39</v>
      </c>
      <c r="V5" s="12" t="s">
        <v>48</v>
      </c>
      <c r="W5" s="12" t="s">
        <v>58</v>
      </c>
      <c r="X5" s="12" t="s">
        <v>49</v>
      </c>
      <c r="Y5" s="12" t="s">
        <v>57</v>
      </c>
      <c r="Z5" s="12" t="s">
        <v>50</v>
      </c>
      <c r="AA5" s="12" t="s">
        <v>51</v>
      </c>
      <c r="AB5" s="12" t="s">
        <v>52</v>
      </c>
      <c r="AC5" s="12" t="s">
        <v>53</v>
      </c>
    </row>
    <row r="6" spans="1:29" s="4" customFormat="1" ht="191.25" x14ac:dyDescent="0.25">
      <c r="A6" s="5">
        <v>1</v>
      </c>
      <c r="B6" s="5" t="s">
        <v>68</v>
      </c>
      <c r="C6" s="16" t="str">
        <f>"2"</f>
        <v>2</v>
      </c>
      <c r="D6" s="5" t="s">
        <v>69</v>
      </c>
      <c r="E6" s="5" t="s">
        <v>70</v>
      </c>
      <c r="F6" s="5" t="s">
        <v>61</v>
      </c>
      <c r="G6" s="5" t="s">
        <v>61</v>
      </c>
      <c r="H6" s="5" t="s">
        <v>61</v>
      </c>
      <c r="I6" s="5" t="s">
        <v>62</v>
      </c>
      <c r="J6" s="17">
        <v>41362429</v>
      </c>
      <c r="K6" s="17">
        <v>35158065</v>
      </c>
      <c r="L6" s="17">
        <f t="shared" ref="L6:L13" si="0">J6-K6</f>
        <v>6204364</v>
      </c>
      <c r="M6" s="5" t="s">
        <v>71</v>
      </c>
      <c r="N6" s="15">
        <v>42261</v>
      </c>
      <c r="O6" s="15">
        <v>42261</v>
      </c>
      <c r="P6" s="5" t="s">
        <v>61</v>
      </c>
      <c r="Q6" s="15">
        <v>42277</v>
      </c>
      <c r="R6" s="5" t="s">
        <v>74</v>
      </c>
      <c r="S6" s="5" t="str">
        <f>"- obyvatelé společného regionu
- návštěvníci regionu
- samosprávy turisticky významných lokalit
- podnikatelské subjekty v cestovním ruchu a na něj navázaných odvětví"</f>
        <v>- obyvatelé společného regionu
- návštěvníci regionu
- samosprávy turisticky významných lokalit
- podnikatelské subjekty v cestovním ruchu a na něj navázaných odvětví</v>
      </c>
      <c r="T6" s="5" t="s">
        <v>66</v>
      </c>
      <c r="U6" s="5" t="str">
        <f>"- Orgány veřejné správy, jejich svazky a sdružení
 - Organizace zřizované a zakládané orgány veřejné správy"</f>
        <v>- Orgány veřejné správy, jejich svazky a sdružení
 - Organizace zřizované a zakládané orgány veřejné správy</v>
      </c>
      <c r="V6" s="5" t="s">
        <v>75</v>
      </c>
      <c r="W6" s="6" t="s">
        <v>61</v>
      </c>
      <c r="X6" s="6" t="s">
        <v>61</v>
      </c>
      <c r="Y6" s="6" t="s">
        <v>61</v>
      </c>
      <c r="Z6" s="6" t="s">
        <v>61</v>
      </c>
      <c r="AA6" s="6" t="s">
        <v>61</v>
      </c>
      <c r="AB6" s="6" t="s">
        <v>61</v>
      </c>
      <c r="AC6" s="6" t="s">
        <v>61</v>
      </c>
    </row>
    <row r="7" spans="1:29" s="4" customFormat="1" ht="344.25" x14ac:dyDescent="0.25">
      <c r="A7" s="5">
        <v>2</v>
      </c>
      <c r="B7" s="5" t="s">
        <v>76</v>
      </c>
      <c r="C7" s="16" t="str">
        <f>"1-4"</f>
        <v>1-4</v>
      </c>
      <c r="D7" s="5" t="s">
        <v>72</v>
      </c>
      <c r="E7" s="5" t="s">
        <v>73</v>
      </c>
      <c r="F7" s="5" t="s">
        <v>61</v>
      </c>
      <c r="G7" s="5" t="s">
        <v>61</v>
      </c>
      <c r="H7" s="5" t="s">
        <v>61</v>
      </c>
      <c r="I7" s="5" t="s">
        <v>62</v>
      </c>
      <c r="J7" s="17">
        <v>24805463.559999999</v>
      </c>
      <c r="K7" s="17">
        <v>21084644.02</v>
      </c>
      <c r="L7" s="17">
        <f t="shared" si="0"/>
        <v>3720819.5399999991</v>
      </c>
      <c r="M7" s="5" t="s">
        <v>71</v>
      </c>
      <c r="N7" s="15">
        <v>42261</v>
      </c>
      <c r="O7" s="15">
        <v>42261</v>
      </c>
      <c r="P7" s="5" t="s">
        <v>61</v>
      </c>
      <c r="Q7" s="15">
        <v>42277</v>
      </c>
      <c r="R7" s="5" t="s">
        <v>65</v>
      </c>
      <c r="S7" s="5" t="s">
        <v>63</v>
      </c>
      <c r="T7" s="5" t="s">
        <v>66</v>
      </c>
      <c r="U7" s="5" t="s">
        <v>64</v>
      </c>
      <c r="V7" s="5" t="s">
        <v>67</v>
      </c>
      <c r="W7" s="6" t="s">
        <v>61</v>
      </c>
      <c r="X7" s="6" t="s">
        <v>61</v>
      </c>
      <c r="Y7" s="6" t="s">
        <v>61</v>
      </c>
      <c r="Z7" s="6" t="s">
        <v>61</v>
      </c>
      <c r="AA7" s="6" t="s">
        <v>61</v>
      </c>
      <c r="AB7" s="6" t="s">
        <v>61</v>
      </c>
      <c r="AC7" s="6" t="s">
        <v>61</v>
      </c>
    </row>
    <row r="8" spans="1:29" s="4" customFormat="1" ht="293.25" x14ac:dyDescent="0.25">
      <c r="A8" s="5">
        <v>3</v>
      </c>
      <c r="B8" s="5" t="s">
        <v>77</v>
      </c>
      <c r="C8" s="16" t="str">
        <f>"2-4"</f>
        <v>2-4</v>
      </c>
      <c r="D8" s="5" t="s">
        <v>78</v>
      </c>
      <c r="E8" s="5" t="s">
        <v>79</v>
      </c>
      <c r="F8" s="5" t="s">
        <v>61</v>
      </c>
      <c r="G8" s="5" t="s">
        <v>61</v>
      </c>
      <c r="H8" s="5"/>
      <c r="I8" s="5" t="s">
        <v>62</v>
      </c>
      <c r="J8" s="17">
        <v>53228638.850000001</v>
      </c>
      <c r="K8" s="17">
        <v>45244343</v>
      </c>
      <c r="L8" s="17">
        <f t="shared" si="0"/>
        <v>7984295.8500000015</v>
      </c>
      <c r="M8" s="5" t="s">
        <v>80</v>
      </c>
      <c r="N8" s="15"/>
      <c r="O8" s="15"/>
      <c r="P8" s="5"/>
      <c r="Q8" s="15"/>
      <c r="R8" s="5" t="s">
        <v>88</v>
      </c>
      <c r="S8" s="5" t="s">
        <v>63</v>
      </c>
      <c r="T8" s="5" t="s">
        <v>66</v>
      </c>
      <c r="U8" s="5" t="s">
        <v>64</v>
      </c>
      <c r="V8" s="5" t="s">
        <v>89</v>
      </c>
      <c r="W8" s="6" t="s">
        <v>61</v>
      </c>
      <c r="X8" s="6" t="s">
        <v>61</v>
      </c>
      <c r="Y8" s="6" t="s">
        <v>61</v>
      </c>
      <c r="Z8" s="6" t="s">
        <v>61</v>
      </c>
      <c r="AA8" s="6" t="s">
        <v>61</v>
      </c>
      <c r="AB8" s="6" t="s">
        <v>61</v>
      </c>
      <c r="AC8" s="6" t="s">
        <v>61</v>
      </c>
    </row>
    <row r="9" spans="1:29" s="4" customFormat="1" ht="191.25" x14ac:dyDescent="0.25">
      <c r="A9" s="5">
        <v>4</v>
      </c>
      <c r="B9" s="5" t="s">
        <v>110</v>
      </c>
      <c r="C9" s="16" t="str">
        <f>"2"</f>
        <v>2</v>
      </c>
      <c r="D9" s="5" t="s">
        <v>69</v>
      </c>
      <c r="E9" s="5" t="s">
        <v>70</v>
      </c>
      <c r="F9" s="5" t="s">
        <v>61</v>
      </c>
      <c r="G9" s="5" t="s">
        <v>61</v>
      </c>
      <c r="H9" s="5" t="s">
        <v>61</v>
      </c>
      <c r="I9" s="5" t="s">
        <v>82</v>
      </c>
      <c r="J9" s="17">
        <v>18637571</v>
      </c>
      <c r="K9" s="17">
        <v>15841935</v>
      </c>
      <c r="L9" s="17">
        <f t="shared" si="0"/>
        <v>2795636</v>
      </c>
      <c r="M9" s="5" t="s">
        <v>71</v>
      </c>
      <c r="N9" s="15">
        <v>42261</v>
      </c>
      <c r="O9" s="15">
        <v>42261</v>
      </c>
      <c r="P9" s="5" t="s">
        <v>61</v>
      </c>
      <c r="Q9" s="15">
        <v>42454</v>
      </c>
      <c r="R9" s="5" t="s">
        <v>74</v>
      </c>
      <c r="S9" s="5" t="str">
        <f>"- obyvatelé společného regionu
- návštěvníci regionu
- samosprávy turisticky významných lokalit
- podnikatelské subjekty v cestovním ruchu a na něj navázaných odvětví"</f>
        <v>- obyvatelé společného regionu
- návštěvníci regionu
- samosprávy turisticky významných lokalit
- podnikatelské subjekty v cestovním ruchu a na něj navázaných odvětví</v>
      </c>
      <c r="T9" s="5" t="s">
        <v>66</v>
      </c>
      <c r="U9" s="5" t="str">
        <f>"Orgány veřejné správy, jejich svazky a sdružení
 - Organizace zřizované a zakládané orgány veřejné správy"</f>
        <v>Orgány veřejné správy, jejich svazky a sdružení
 - Organizace zřizované a zakládané orgány veřejné správy</v>
      </c>
      <c r="V9" s="5" t="s">
        <v>75</v>
      </c>
      <c r="W9" s="6" t="s">
        <v>61</v>
      </c>
      <c r="X9" s="6" t="s">
        <v>61</v>
      </c>
      <c r="Y9" s="6" t="s">
        <v>61</v>
      </c>
      <c r="Z9" s="6" t="s">
        <v>61</v>
      </c>
      <c r="AA9" s="6" t="s">
        <v>61</v>
      </c>
      <c r="AB9" s="6" t="s">
        <v>61</v>
      </c>
      <c r="AC9" s="6" t="s">
        <v>61</v>
      </c>
    </row>
    <row r="10" spans="1:29" s="4" customFormat="1" ht="191.25" x14ac:dyDescent="0.25">
      <c r="A10" s="5">
        <v>5</v>
      </c>
      <c r="B10" s="5" t="s">
        <v>81</v>
      </c>
      <c r="C10" s="16" t="str">
        <f>"2"</f>
        <v>2</v>
      </c>
      <c r="D10" s="5" t="s">
        <v>69</v>
      </c>
      <c r="E10" s="5" t="s">
        <v>70</v>
      </c>
      <c r="F10" s="5"/>
      <c r="G10" s="5"/>
      <c r="H10" s="5"/>
      <c r="I10" s="5" t="s">
        <v>82</v>
      </c>
      <c r="J10" s="17">
        <v>20229152.989999998</v>
      </c>
      <c r="K10" s="17">
        <v>17194780.039999999</v>
      </c>
      <c r="L10" s="17">
        <f t="shared" si="0"/>
        <v>3034372.9499999993</v>
      </c>
      <c r="M10" s="5" t="s">
        <v>71</v>
      </c>
      <c r="N10" s="15">
        <v>42261</v>
      </c>
      <c r="O10" s="15">
        <v>42261</v>
      </c>
      <c r="P10" s="5" t="s">
        <v>61</v>
      </c>
      <c r="Q10" s="15">
        <v>42454</v>
      </c>
      <c r="R10" s="5" t="s">
        <v>83</v>
      </c>
      <c r="S10" s="5" t="str">
        <f>"- obyvatelé společného regionu
- návštěvníci regionu
- samosprávy turisticky významných lokalit
- podnikatelské subjekty v cestovním ruchu a na něj navázaných odvětví"</f>
        <v>- obyvatelé společného regionu
- návštěvníci regionu
- samosprávy turisticky významných lokalit
- podnikatelské subjekty v cestovním ruchu a na něj navázaných odvětví</v>
      </c>
      <c r="T10" s="5" t="s">
        <v>66</v>
      </c>
      <c r="U10" s="5" t="s">
        <v>84</v>
      </c>
      <c r="V10" s="5" t="s">
        <v>75</v>
      </c>
      <c r="W10" s="6" t="s">
        <v>61</v>
      </c>
      <c r="X10" s="6" t="s">
        <v>61</v>
      </c>
      <c r="Y10" s="6" t="s">
        <v>61</v>
      </c>
      <c r="Z10" s="6" t="s">
        <v>61</v>
      </c>
      <c r="AA10" s="6" t="s">
        <v>61</v>
      </c>
      <c r="AB10" s="6" t="s">
        <v>61</v>
      </c>
      <c r="AC10" s="6" t="s">
        <v>61</v>
      </c>
    </row>
    <row r="11" spans="1:29" s="4" customFormat="1" ht="191.25" x14ac:dyDescent="0.25">
      <c r="A11" s="5">
        <v>6</v>
      </c>
      <c r="B11" s="5" t="s">
        <v>85</v>
      </c>
      <c r="C11" s="16" t="str">
        <f>"3"</f>
        <v>3</v>
      </c>
      <c r="D11" s="5" t="s">
        <v>86</v>
      </c>
      <c r="E11" s="5" t="s">
        <v>87</v>
      </c>
      <c r="F11" s="5"/>
      <c r="G11" s="5"/>
      <c r="H11" s="5"/>
      <c r="I11" s="5" t="s">
        <v>82</v>
      </c>
      <c r="J11" s="17">
        <v>3005309.33</v>
      </c>
      <c r="K11" s="17">
        <v>2554512.9300000002</v>
      </c>
      <c r="L11" s="17">
        <f t="shared" si="0"/>
        <v>450796.39999999991</v>
      </c>
      <c r="M11" s="5" t="s">
        <v>71</v>
      </c>
      <c r="N11" s="15">
        <v>42261</v>
      </c>
      <c r="O11" s="15">
        <v>42261</v>
      </c>
      <c r="P11" s="5" t="s">
        <v>61</v>
      </c>
      <c r="Q11" s="15">
        <v>42415</v>
      </c>
      <c r="R11" s="5" t="s">
        <v>91</v>
      </c>
      <c r="S11" s="5" t="s">
        <v>108</v>
      </c>
      <c r="T11" s="5" t="s">
        <v>66</v>
      </c>
      <c r="U11" s="5" t="s">
        <v>109</v>
      </c>
      <c r="V11" s="5" t="s">
        <v>90</v>
      </c>
      <c r="W11" s="6" t="s">
        <v>61</v>
      </c>
      <c r="X11" s="6" t="s">
        <v>61</v>
      </c>
      <c r="Y11" s="6" t="s">
        <v>61</v>
      </c>
      <c r="Z11" s="6" t="s">
        <v>61</v>
      </c>
      <c r="AA11" s="6" t="s">
        <v>61</v>
      </c>
      <c r="AB11" s="6" t="s">
        <v>61</v>
      </c>
      <c r="AC11" s="6" t="s">
        <v>61</v>
      </c>
    </row>
    <row r="12" spans="1:29" s="4" customFormat="1" ht="191.25" x14ac:dyDescent="0.25">
      <c r="A12" s="5">
        <v>7</v>
      </c>
      <c r="B12" s="5" t="s">
        <v>92</v>
      </c>
      <c r="C12" s="16" t="str">
        <f>"4"</f>
        <v>4</v>
      </c>
      <c r="D12" s="5" t="s">
        <v>93</v>
      </c>
      <c r="E12" s="5" t="s">
        <v>94</v>
      </c>
      <c r="F12" s="5"/>
      <c r="G12" s="5"/>
      <c r="H12" s="5"/>
      <c r="I12" s="5" t="s">
        <v>82</v>
      </c>
      <c r="J12" s="17">
        <v>8683078.4499999993</v>
      </c>
      <c r="K12" s="17">
        <v>7380616.6799999997</v>
      </c>
      <c r="L12" s="17">
        <f t="shared" si="0"/>
        <v>1302461.7699999996</v>
      </c>
      <c r="M12" s="5" t="s">
        <v>71</v>
      </c>
      <c r="N12" s="15">
        <v>42261</v>
      </c>
      <c r="O12" s="15">
        <v>42261</v>
      </c>
      <c r="P12" s="5" t="s">
        <v>61</v>
      </c>
      <c r="Q12" s="15">
        <v>42415</v>
      </c>
      <c r="R12" s="5" t="s">
        <v>95</v>
      </c>
      <c r="S12" s="5" t="str">
        <f>"- obyvatelé společného regionu
- samospráva 
- NNO 
- návštěvníci regionu 
- podnikatelské subjekty"</f>
        <v>- obyvatelé společného regionu
- samospráva 
- NNO 
- návštěvníci regionu 
- podnikatelské subjekty</v>
      </c>
      <c r="T12" s="5" t="s">
        <v>66</v>
      </c>
      <c r="U12" s="5" t="s">
        <v>96</v>
      </c>
      <c r="V12" s="5" t="s">
        <v>61</v>
      </c>
      <c r="W12" s="6" t="s">
        <v>61</v>
      </c>
      <c r="X12" s="6" t="s">
        <v>61</v>
      </c>
      <c r="Y12" s="6" t="s">
        <v>61</v>
      </c>
      <c r="Z12" s="6" t="s">
        <v>61</v>
      </c>
      <c r="AA12" s="6" t="s">
        <v>61</v>
      </c>
      <c r="AB12" s="6" t="s">
        <v>61</v>
      </c>
      <c r="AC12" s="6" t="s">
        <v>61</v>
      </c>
    </row>
    <row r="13" spans="1:29" s="4" customFormat="1" ht="191.25" x14ac:dyDescent="0.25">
      <c r="A13" s="5">
        <v>8</v>
      </c>
      <c r="B13" s="5" t="s">
        <v>97</v>
      </c>
      <c r="C13" s="16" t="str">
        <f>"5"</f>
        <v>5</v>
      </c>
      <c r="D13" s="5" t="s">
        <v>61</v>
      </c>
      <c r="E13" s="5" t="s">
        <v>98</v>
      </c>
      <c r="F13" s="5"/>
      <c r="G13" s="5"/>
      <c r="H13" s="5"/>
      <c r="I13" s="5" t="s">
        <v>62</v>
      </c>
      <c r="J13" s="17">
        <v>15968590.59</v>
      </c>
      <c r="K13" s="17">
        <v>13573302</v>
      </c>
      <c r="L13" s="17">
        <f t="shared" si="0"/>
        <v>2395288.59</v>
      </c>
      <c r="M13" s="5" t="s">
        <v>80</v>
      </c>
      <c r="N13" s="15">
        <v>42261</v>
      </c>
      <c r="O13" s="15">
        <v>42261</v>
      </c>
      <c r="P13" s="5" t="s">
        <v>61</v>
      </c>
      <c r="Q13" s="15">
        <v>44926</v>
      </c>
      <c r="R13" s="5" t="s">
        <v>99</v>
      </c>
      <c r="S13" s="5" t="s">
        <v>61</v>
      </c>
      <c r="T13" s="5" t="s">
        <v>66</v>
      </c>
      <c r="U13" s="5" t="s">
        <v>111</v>
      </c>
      <c r="V13" s="5" t="s">
        <v>61</v>
      </c>
      <c r="W13" s="6" t="s">
        <v>61</v>
      </c>
      <c r="X13" s="6" t="s">
        <v>61</v>
      </c>
      <c r="Y13" s="6" t="s">
        <v>61</v>
      </c>
      <c r="Z13" s="6" t="s">
        <v>61</v>
      </c>
      <c r="AA13" s="6" t="s">
        <v>61</v>
      </c>
      <c r="AB13" s="6" t="s">
        <v>61</v>
      </c>
      <c r="AC13" s="6" t="s">
        <v>61</v>
      </c>
    </row>
    <row r="14" spans="1:29" s="4" customFormat="1" ht="191.25" x14ac:dyDescent="0.25">
      <c r="A14" s="5">
        <v>9</v>
      </c>
      <c r="B14" s="5" t="s">
        <v>100</v>
      </c>
      <c r="C14" s="16" t="str">
        <f>"1"</f>
        <v>1</v>
      </c>
      <c r="D14" s="5" t="s">
        <v>101</v>
      </c>
      <c r="E14" s="5" t="s">
        <v>102</v>
      </c>
      <c r="F14" s="5"/>
      <c r="G14" s="5"/>
      <c r="H14" s="5"/>
      <c r="I14" s="5" t="s">
        <v>82</v>
      </c>
      <c r="J14" s="17" t="s">
        <v>104</v>
      </c>
      <c r="K14" s="17" t="s">
        <v>104</v>
      </c>
      <c r="L14" s="17" t="s">
        <v>104</v>
      </c>
      <c r="M14" s="5" t="s">
        <v>71</v>
      </c>
      <c r="N14" s="15">
        <v>42342</v>
      </c>
      <c r="O14" s="15" t="s">
        <v>103</v>
      </c>
      <c r="P14" s="5"/>
      <c r="Q14" s="17" t="s">
        <v>104</v>
      </c>
      <c r="R14" s="5" t="s">
        <v>105</v>
      </c>
      <c r="S14" s="5" t="str">
        <f>"- obyvatelé společného regionu
- samosprávy
- podnikatelské subjekty
- návštěvníci regionu"</f>
        <v>- obyvatelé společného regionu
- samosprávy
- podnikatelské subjekty
- návštěvníci regionu</v>
      </c>
      <c r="T14" s="5" t="s">
        <v>66</v>
      </c>
      <c r="U14" s="5" t="s">
        <v>106</v>
      </c>
      <c r="V14" s="5" t="s">
        <v>107</v>
      </c>
      <c r="W14" s="6"/>
      <c r="X14" s="6"/>
      <c r="Y14" s="6"/>
      <c r="Z14" s="6"/>
      <c r="AA14" s="6"/>
      <c r="AB14" s="6"/>
      <c r="AC14" s="6"/>
    </row>
    <row r="15" spans="1:29" ht="30" customHeight="1" x14ac:dyDescent="0.25"/>
    <row r="16" spans="1:29" ht="30" customHeight="1" x14ac:dyDescent="0.25"/>
    <row r="17" ht="30" customHeight="1" x14ac:dyDescent="0.25"/>
    <row r="18" ht="30" customHeight="1" x14ac:dyDescent="0.25"/>
    <row r="19" ht="30" customHeight="1" x14ac:dyDescent="0.25"/>
    <row r="20" ht="30" customHeight="1" x14ac:dyDescent="0.25"/>
  </sheetData>
  <customSheetViews>
    <customSheetView guid="{8A0F9ED9-F367-4A7E-BA96-7F72F6C23A8F}" scale="85" fitToPage="1" topLeftCell="B1">
      <selection activeCell="U14" sqref="U14"/>
      <pageMargins left="0.23622047244094491" right="0.23622047244094491" top="0.74803149606299213" bottom="0.74803149606299213" header="0.31496062992125984" footer="0.31496062992125984"/>
      <pageSetup paperSize="9" scale="43" orientation="landscape" r:id="rId1"/>
    </customSheetView>
    <customSheetView guid="{AD35B9F8-8087-4F7B-95E7-F3EFB915B2EF}" scale="85" fitToPage="1" topLeftCell="C1">
      <selection activeCell="G6" sqref="G6"/>
      <pageMargins left="0.23622047244094491" right="0.23622047244094491" top="0.74803149606299213" bottom="0.74803149606299213" header="0.31496062992125984" footer="0.31496062992125984"/>
      <pageSetup paperSize="9" scale="43" orientation="landscape" r:id="rId2"/>
    </customSheetView>
  </customSheetViews>
  <mergeCells count="32">
    <mergeCell ref="W3:W4"/>
    <mergeCell ref="AC3:AC4"/>
    <mergeCell ref="A3:A4"/>
    <mergeCell ref="D3:D4"/>
    <mergeCell ref="F3:F4"/>
    <mergeCell ref="G3:G4"/>
    <mergeCell ref="AB3:AB4"/>
    <mergeCell ref="P3:P4"/>
    <mergeCell ref="Q3:Q4"/>
    <mergeCell ref="X3:X4"/>
    <mergeCell ref="M3:M4"/>
    <mergeCell ref="N3:N4"/>
    <mergeCell ref="O3:O4"/>
    <mergeCell ref="H3:H4"/>
    <mergeCell ref="E3:E4"/>
    <mergeCell ref="B3:B4"/>
    <mergeCell ref="C3:C4"/>
    <mergeCell ref="A1:AC1"/>
    <mergeCell ref="J3:L3"/>
    <mergeCell ref="I2:Q2"/>
    <mergeCell ref="R2:U2"/>
    <mergeCell ref="R3:R4"/>
    <mergeCell ref="S3:S4"/>
    <mergeCell ref="T3:T4"/>
    <mergeCell ref="U3:U4"/>
    <mergeCell ref="V2:AC2"/>
    <mergeCell ref="V3:V4"/>
    <mergeCell ref="Y3:Y4"/>
    <mergeCell ref="Z3:Z4"/>
    <mergeCell ref="AA3:AA4"/>
    <mergeCell ref="A2:H2"/>
    <mergeCell ref="I3:I4"/>
  </mergeCells>
  <pageMargins left="0.23622047244094491" right="0.23622047244094491" top="0.74803149606299213" bottom="0.74803149606299213" header="0.31496062992125984" footer="0.31496062992125984"/>
  <pageSetup paperSize="9" scale="43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ŠABLONA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szalen</dc:creator>
  <cp:lastModifiedBy>Doc. RNDr. Irena Smolová, Ph.D.</cp:lastModifiedBy>
  <cp:lastPrinted>2015-02-20T14:31:10Z</cp:lastPrinted>
  <dcterms:created xsi:type="dcterms:W3CDTF">2015-02-18T14:34:44Z</dcterms:created>
  <dcterms:modified xsi:type="dcterms:W3CDTF">2016-03-14T09:12:37Z</dcterms:modified>
</cp:coreProperties>
</file>